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xr:revisionPtr revIDLastSave="0" documentId="13_ncr:1_{B5CCAF22-45FC-40F9-A2E4-EFD6756C3193}" xr6:coauthVersionLast="47" xr6:coauthVersionMax="47" xr10:uidLastSave="{00000000-0000-0000-0000-000000000000}"/>
  <bookViews>
    <workbookView xWindow="20370" yWindow="-120" windowWidth="19440" windowHeight="11040" firstSheet="1" activeTab="5" xr2:uid="{47CB8B92-E6FD-4345-9D65-E7751CF25E4D}"/>
  </bookViews>
  <sheets>
    <sheet name="Exchange Rate" sheetId="1" r:id="rId1"/>
    <sheet name="Housing Loan (ORG)" sheetId="3" r:id="rId2"/>
    <sheet name="Housing Loan" sheetId="2" r:id="rId3"/>
    <sheet name="Payroll" sheetId="4" r:id="rId4"/>
    <sheet name="Employee" sheetId="5" r:id="rId5"/>
    <sheet name="Lists" sheetId="6" r:id="rId6"/>
  </sheets>
  <definedNames>
    <definedName name="AnnualRate" localSheetId="2">'Housing Loan'!$D$6</definedName>
    <definedName name="BasicSalary" localSheetId="3">Payroll!$D$2</definedName>
    <definedName name="DownPayment" localSheetId="2">'Housing Loan'!$D$5</definedName>
    <definedName name="DurationInYears" localSheetId="2">'Housing Loan'!$D$7</definedName>
    <definedName name="EPFEmployee">11%</definedName>
    <definedName name="EPFEmployer" localSheetId="3">EPFEmployee + 1%</definedName>
    <definedName name="FinancialCost" localSheetId="2">'Housing Loan'!$D$11</definedName>
    <definedName name="HousePrice" localSheetId="2">'Housing Loan'!$D$2</definedName>
    <definedName name="LoanAmount" localSheetId="2">'Housing Loan'!$D$4</definedName>
    <definedName name="LoanPercentage" localSheetId="2">'Housing Loan'!$D$3</definedName>
    <definedName name="MinNetIncome" localSheetId="2">'Housing Loan'!$D$9</definedName>
    <definedName name="MonthlyInstallment" localSheetId="2">'Housing Loan'!$D$8</definedName>
    <definedName name="TotalPayment" localSheetId="2">'Housing Loan'!$D$10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4" i="4"/>
  <c r="D11" i="2"/>
  <c r="D10" i="2"/>
  <c r="D9" i="2"/>
  <c r="D8" i="2"/>
  <c r="D5" i="2"/>
  <c r="D4" i="2"/>
  <c r="D8" i="3"/>
  <c r="D10" i="3" s="1"/>
  <c r="D11" i="3" s="1"/>
  <c r="D4" i="3"/>
  <c r="D5" i="3" s="1"/>
  <c r="G6" i="1"/>
  <c r="G7" i="1"/>
  <c r="G8" i="1"/>
  <c r="G9" i="1"/>
  <c r="G10" i="1"/>
  <c r="G11" i="1"/>
  <c r="G12" i="1"/>
  <c r="G13" i="1"/>
  <c r="G14" i="1"/>
  <c r="G5" i="1"/>
  <c r="D5" i="1"/>
  <c r="D6" i="1"/>
  <c r="D7" i="1"/>
  <c r="D8" i="1"/>
  <c r="D9" i="1"/>
  <c r="D10" i="1"/>
  <c r="D11" i="1"/>
  <c r="D12" i="1"/>
  <c r="D13" i="1"/>
  <c r="D14" i="1"/>
  <c r="D9" i="3" l="1"/>
</calcChain>
</file>

<file path=xl/sharedStrings.xml><?xml version="1.0" encoding="utf-8"?>
<sst xmlns="http://schemas.openxmlformats.org/spreadsheetml/2006/main" count="56" uniqueCount="41">
  <si>
    <t>USD</t>
  </si>
  <si>
    <t>RM</t>
  </si>
  <si>
    <t>Current Rate:</t>
  </si>
  <si>
    <t>House Price:</t>
  </si>
  <si>
    <t>Loan Percentage:</t>
  </si>
  <si>
    <t>Loan Amount:</t>
  </si>
  <si>
    <t>Down Payment:</t>
  </si>
  <si>
    <t>Annual Rate:</t>
  </si>
  <si>
    <t>Duration:</t>
  </si>
  <si>
    <t>Years</t>
  </si>
  <si>
    <t>Monthly Installment:</t>
  </si>
  <si>
    <t>Min Net Income:</t>
  </si>
  <si>
    <t>Total Payment:</t>
  </si>
  <si>
    <t>Financial Cost:</t>
  </si>
  <si>
    <t>Basic Salary:</t>
  </si>
  <si>
    <t>Monthly Salary:</t>
  </si>
  <si>
    <t>EPF Account:</t>
  </si>
  <si>
    <t>EID</t>
  </si>
  <si>
    <t>Name</t>
  </si>
  <si>
    <t>Age</t>
  </si>
  <si>
    <t>Basic Salary</t>
  </si>
  <si>
    <t>Gender</t>
  </si>
  <si>
    <t>Department</t>
  </si>
  <si>
    <t>Yong Tau Foo</t>
  </si>
  <si>
    <t>IT</t>
  </si>
  <si>
    <t>M</t>
  </si>
  <si>
    <t>HR</t>
  </si>
  <si>
    <t>FN</t>
  </si>
  <si>
    <t>OP</t>
  </si>
  <si>
    <t>SA</t>
  </si>
  <si>
    <t>DID</t>
  </si>
  <si>
    <t>Race</t>
  </si>
  <si>
    <t>Race Name</t>
  </si>
  <si>
    <t>Malay</t>
  </si>
  <si>
    <t>Chinese</t>
  </si>
  <si>
    <t>Indian</t>
  </si>
  <si>
    <t>Information Technology</t>
  </si>
  <si>
    <t>Human Resource</t>
  </si>
  <si>
    <t>Finance</t>
  </si>
  <si>
    <t>Opration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</si>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</sst>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2" fontId="0" fillId="0" borderId="0" xfId="1" applyNumberFormat="1" applyFont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149F4-DDE2-456D-BC7D-B5C82B698F48}" name="TblDepartment" displayName="TblDepartment" ref="B2:C7" totalsRowShown="0">
  <tableColumns count="2">
    <tableColumn id="1" xr3:uid="{227EE520-0B87-49C9-8892-BF9E9A9932FE}" name="DID"/>
    <tableColumn id="2" xr3:uid="{14727542-2B3D-4BFD-88D6-487077F71AD7}" name="Name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BB306C-7A43-4E9C-B701-6E31D86EDBF0}" name="TblRace" displayName="TblRace" ref="G2:G5" totalsRowShown="0">
  <tableColumns count="1">
    <tableColumn id="1" xr3:uid="{65DD6EC8-FAFB-4BED-B874-71B8B311B8B6}" name="Race Nam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D4EB-72D0-4416-9425-6BDA6322C817}">
  <sheetPr codeName="Sheet1"/>
  <dimension ref="C2:G14"/>
  <sheetViews>
    <sheetView zoomScale="160" zoomScaleNormal="160" workbookViewId="0">
      <selection activeCell="C2" sqref="C2"/>
    </sheetView>
  </sheetViews>
  <sheetFormatPr defaultRowHeight="15" x14ac:dyDescent="0.25"/>
  <cols>
    <col min="1" max="1" width="4" customWidth="1"/>
    <col min="2" max="2" width="3.140625" customWidth="1"/>
    <col min="3" max="3" width="12.7109375" bestFit="1" customWidth="1"/>
  </cols>
  <sheetData>
    <row r="2" spans="3:7" x14ac:dyDescent="0.25">
      <c r="C2" t="s">
        <v>2</v>
      </c>
      <c r="D2">
        <v>4.2</v>
      </c>
    </row>
    <row r="4" spans="3:7" x14ac:dyDescent="0.25">
      <c r="C4" t="s">
        <v>0</v>
      </c>
      <c r="D4" t="s">
        <v>1</v>
      </c>
      <c r="F4" t="s">
        <v>0</v>
      </c>
      <c r="G4" t="s">
        <v>1</v>
      </c>
    </row>
    <row r="5" spans="3:7" x14ac:dyDescent="0.25">
      <c r="C5">
        <v>1</v>
      </c>
      <c r="D5" s="2">
        <f>C5*$D$2</f>
        <v>4.2</v>
      </c>
      <c r="F5">
        <v>11</v>
      </c>
      <c r="G5" s="2">
        <f>F5*$D$2</f>
        <v>46.2</v>
      </c>
    </row>
    <row r="6" spans="3:7" x14ac:dyDescent="0.25">
      <c r="C6">
        <v>2</v>
      </c>
      <c r="D6" s="2">
        <f t="shared" ref="D6:D14" si="0">C6*D$2</f>
        <v>8.4</v>
      </c>
      <c r="F6">
        <v>12</v>
      </c>
      <c r="G6" s="2">
        <f t="shared" ref="G6:G14" si="1">F6*$D$2</f>
        <v>50.400000000000006</v>
      </c>
    </row>
    <row r="7" spans="3:7" x14ac:dyDescent="0.25">
      <c r="C7">
        <v>3</v>
      </c>
      <c r="D7" s="2">
        <f t="shared" si="0"/>
        <v>12.600000000000001</v>
      </c>
      <c r="F7">
        <v>13</v>
      </c>
      <c r="G7" s="2">
        <f t="shared" si="1"/>
        <v>54.6</v>
      </c>
    </row>
    <row r="8" spans="3:7" x14ac:dyDescent="0.25">
      <c r="C8">
        <v>4</v>
      </c>
      <c r="D8" s="2">
        <f t="shared" si="0"/>
        <v>16.8</v>
      </c>
      <c r="F8">
        <v>14</v>
      </c>
      <c r="G8" s="2">
        <f t="shared" si="1"/>
        <v>58.800000000000004</v>
      </c>
    </row>
    <row r="9" spans="3:7" x14ac:dyDescent="0.25">
      <c r="C9">
        <v>5</v>
      </c>
      <c r="D9" s="2">
        <f t="shared" si="0"/>
        <v>21</v>
      </c>
      <c r="F9">
        <v>15</v>
      </c>
      <c r="G9" s="2">
        <f t="shared" si="1"/>
        <v>63</v>
      </c>
    </row>
    <row r="10" spans="3:7" x14ac:dyDescent="0.25">
      <c r="C10">
        <v>6</v>
      </c>
      <c r="D10" s="2">
        <f t="shared" si="0"/>
        <v>25.200000000000003</v>
      </c>
      <c r="F10">
        <v>16</v>
      </c>
      <c r="G10" s="2">
        <f t="shared" si="1"/>
        <v>67.2</v>
      </c>
    </row>
    <row r="11" spans="3:7" x14ac:dyDescent="0.25">
      <c r="C11">
        <v>7</v>
      </c>
      <c r="D11" s="2">
        <f t="shared" si="0"/>
        <v>29.400000000000002</v>
      </c>
      <c r="F11">
        <v>17</v>
      </c>
      <c r="G11" s="2">
        <f t="shared" si="1"/>
        <v>71.400000000000006</v>
      </c>
    </row>
    <row r="12" spans="3:7" x14ac:dyDescent="0.25">
      <c r="C12">
        <v>8</v>
      </c>
      <c r="D12" s="2">
        <f t="shared" si="0"/>
        <v>33.6</v>
      </c>
      <c r="F12">
        <v>18</v>
      </c>
      <c r="G12" s="2">
        <f t="shared" si="1"/>
        <v>75.600000000000009</v>
      </c>
    </row>
    <row r="13" spans="3:7" x14ac:dyDescent="0.25">
      <c r="C13">
        <v>9</v>
      </c>
      <c r="D13" s="2">
        <f t="shared" si="0"/>
        <v>37.800000000000004</v>
      </c>
      <c r="F13">
        <v>19</v>
      </c>
      <c r="G13" s="2">
        <f t="shared" si="1"/>
        <v>79.8</v>
      </c>
    </row>
    <row r="14" spans="3:7" x14ac:dyDescent="0.25">
      <c r="C14">
        <v>10</v>
      </c>
      <c r="D14" s="2">
        <f t="shared" si="0"/>
        <v>42</v>
      </c>
      <c r="F14">
        <v>20</v>
      </c>
      <c r="G14" s="2">
        <f t="shared" si="1"/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46F8-2E86-48F7-8345-29A2FAEB4026}">
  <sheetPr codeName="Sheet2"/>
  <dimension ref="C2:E11"/>
  <sheetViews>
    <sheetView zoomScale="160" zoomScaleNormal="160" workbookViewId="0">
      <selection activeCell="E12" sqref="E12"/>
    </sheetView>
  </sheetViews>
  <sheetFormatPr defaultRowHeight="15" x14ac:dyDescent="0.25"/>
  <cols>
    <col min="1" max="1" width="1.7109375" customWidth="1"/>
    <col min="2" max="2" width="2" customWidth="1"/>
    <col min="3" max="3" width="19.85546875" bestFit="1" customWidth="1"/>
    <col min="4" max="4" width="14.5703125" bestFit="1" customWidth="1"/>
  </cols>
  <sheetData>
    <row r="2" spans="3:5" x14ac:dyDescent="0.25">
      <c r="C2" s="8" t="s">
        <v>3</v>
      </c>
      <c r="D2" s="1">
        <v>100000</v>
      </c>
    </row>
    <row r="3" spans="3:5" x14ac:dyDescent="0.25">
      <c r="C3" s="8" t="s">
        <v>4</v>
      </c>
      <c r="D3" s="3">
        <v>0.9</v>
      </c>
    </row>
    <row r="4" spans="3:5" x14ac:dyDescent="0.25">
      <c r="C4" s="8" t="s">
        <v>5</v>
      </c>
      <c r="D4" s="4">
        <f>D2*D3</f>
        <v>90000</v>
      </c>
    </row>
    <row r="5" spans="3:5" x14ac:dyDescent="0.25">
      <c r="C5" s="8" t="s">
        <v>6</v>
      </c>
      <c r="D5" s="4">
        <f>D2-D4</f>
        <v>10000</v>
      </c>
    </row>
    <row r="6" spans="3:5" x14ac:dyDescent="0.25">
      <c r="C6" s="8" t="s">
        <v>7</v>
      </c>
      <c r="D6" s="5">
        <v>4.4999999999999998E-2</v>
      </c>
    </row>
    <row r="7" spans="3:5" x14ac:dyDescent="0.25">
      <c r="C7" s="8" t="s">
        <v>8</v>
      </c>
      <c r="D7" s="6">
        <v>30</v>
      </c>
      <c r="E7" t="s">
        <v>9</v>
      </c>
    </row>
    <row r="8" spans="3:5" x14ac:dyDescent="0.25">
      <c r="C8" s="8" t="s">
        <v>10</v>
      </c>
      <c r="D8" s="7">
        <f>PMT(D6/12,D7*12,-D4)</f>
        <v>456.01677884329263</v>
      </c>
    </row>
    <row r="9" spans="3:5" x14ac:dyDescent="0.25">
      <c r="C9" s="8" t="s">
        <v>11</v>
      </c>
      <c r="D9" s="4">
        <f>3*D8</f>
        <v>1368.0503365298778</v>
      </c>
    </row>
    <row r="10" spans="3:5" x14ac:dyDescent="0.25">
      <c r="C10" s="8" t="s">
        <v>12</v>
      </c>
      <c r="D10" s="4">
        <f>D8*D7*12</f>
        <v>164166.04038358535</v>
      </c>
    </row>
    <row r="11" spans="3:5" x14ac:dyDescent="0.25">
      <c r="C11" s="8" t="s">
        <v>13</v>
      </c>
      <c r="D11" s="4">
        <f>D10-D4</f>
        <v>74166.04038358535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C29D-D5C9-415D-A117-ED1188012D90}">
  <sheetPr codeName="Sheet3"/>
  <dimension ref="C2:E11"/>
  <sheetViews>
    <sheetView zoomScale="160" zoomScaleNormal="160" workbookViewId="0">
      <selection activeCell="G7" sqref="G7"/>
    </sheetView>
  </sheetViews>
  <sheetFormatPr defaultRowHeight="15" x14ac:dyDescent="0.25"/>
  <cols>
    <col min="1" max="1" width="1.7109375" customWidth="1"/>
    <col min="2" max="2" width="2" customWidth="1"/>
    <col min="3" max="3" width="19.85546875" bestFit="1" customWidth="1"/>
    <col min="4" max="4" width="26.140625" bestFit="1" customWidth="1"/>
  </cols>
  <sheetData>
    <row r="2" spans="3:5" x14ac:dyDescent="0.25">
      <c r="C2" s="8" t="s">
        <v>3</v>
      </c>
      <c r="D2" s="1">
        <v>100000</v>
      </c>
    </row>
    <row r="3" spans="3:5" x14ac:dyDescent="0.25">
      <c r="C3" s="8" t="s">
        <v>4</v>
      </c>
      <c r="D3" s="3">
        <v>0.9</v>
      </c>
    </row>
    <row r="4" spans="3:5" x14ac:dyDescent="0.25">
      <c r="C4" s="8" t="s">
        <v>5</v>
      </c>
      <c r="D4" s="4">
        <f>HousePrice*LoanPercentage</f>
        <v>90000</v>
      </c>
    </row>
    <row r="5" spans="3:5" x14ac:dyDescent="0.25">
      <c r="C5" s="8" t="s">
        <v>6</v>
      </c>
      <c r="D5" s="4">
        <f>HousePrice-LoanAmount</f>
        <v>10000</v>
      </c>
    </row>
    <row r="6" spans="3:5" x14ac:dyDescent="0.25">
      <c r="C6" s="8" t="s">
        <v>7</v>
      </c>
      <c r="D6" s="5">
        <v>4.4999999999999998E-2</v>
      </c>
    </row>
    <row r="7" spans="3:5" x14ac:dyDescent="0.25">
      <c r="C7" s="8" t="s">
        <v>8</v>
      </c>
      <c r="D7" s="6">
        <v>30</v>
      </c>
      <c r="E7" t="s">
        <v>9</v>
      </c>
    </row>
    <row r="8" spans="3:5" x14ac:dyDescent="0.25">
      <c r="C8" s="8" t="s">
        <v>10</v>
      </c>
      <c r="D8" s="7">
        <f>PMT(AnnualRate/12,DurationInYears*12,-LoanAmount)</f>
        <v>456.01677884329263</v>
      </c>
    </row>
    <row r="9" spans="3:5" x14ac:dyDescent="0.25">
      <c r="C9" s="8" t="s">
        <v>11</v>
      </c>
      <c r="D9" s="4">
        <f>3*MonthlyInstallment</f>
        <v>1368.0503365298778</v>
      </c>
    </row>
    <row r="10" spans="3:5" x14ac:dyDescent="0.25">
      <c r="C10" s="8" t="s">
        <v>12</v>
      </c>
      <c r="D10" s="4">
        <f>MonthlyInstallment*DurationInYears*12</f>
        <v>164166.04038358535</v>
      </c>
    </row>
    <row r="11" spans="3:5" x14ac:dyDescent="0.25">
      <c r="C11" s="8" t="s">
        <v>13</v>
      </c>
      <c r="D11" s="4">
        <f>TotalPayment-LoanAmount</f>
        <v>74166.04038358535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59A1-803D-4E6A-83BF-6026679DA496}">
  <sheetPr codeName="Sheet4"/>
  <dimension ref="C2:G6"/>
  <sheetViews>
    <sheetView showFormulas="1" zoomScale="175" zoomScaleNormal="175" workbookViewId="0">
      <selection activeCell="D9" sqref="D9"/>
    </sheetView>
  </sheetViews>
  <sheetFormatPr defaultRowHeight="15" x14ac:dyDescent="0.25"/>
  <cols>
    <col min="1" max="1" width="1.5703125" customWidth="1"/>
    <col min="2" max="2" width="2.42578125" customWidth="1"/>
    <col min="3" max="3" width="7.5703125" bestFit="1" customWidth="1"/>
    <col min="4" max="4" width="20.42578125" customWidth="1"/>
    <col min="5" max="5" width="4" customWidth="1"/>
    <col min="6" max="6" width="5.140625" customWidth="1"/>
  </cols>
  <sheetData>
    <row r="2" spans="3:7" x14ac:dyDescent="0.25">
      <c r="C2" s="8" t="s">
        <v>14</v>
      </c>
      <c r="D2" s="1">
        <v>5000</v>
      </c>
    </row>
    <row r="3" spans="3:7" x14ac:dyDescent="0.25">
      <c r="F3" s="3">
        <v>0.11</v>
      </c>
      <c r="G3" s="3">
        <v>0.13</v>
      </c>
    </row>
    <row r="4" spans="3:7" x14ac:dyDescent="0.25">
      <c r="C4" s="8" t="s">
        <v>15</v>
      </c>
      <c r="D4" s="1">
        <f>(100%-EPFEmployee)*BasicSalary</f>
        <v>4450</v>
      </c>
      <c r="F4">
        <v>4450</v>
      </c>
      <c r="G4">
        <v>4350</v>
      </c>
    </row>
    <row r="6" spans="3:7" x14ac:dyDescent="0.25">
      <c r="C6" s="8" t="s">
        <v>16</v>
      </c>
      <c r="D6" s="1">
        <f>(EPFEmployee + EPFEmployer)*BasicSalary</f>
        <v>1150</v>
      </c>
      <c r="F6">
        <v>1150</v>
      </c>
      <c r="G6">
        <v>1350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407F-374B-4573-A04B-AB02945D828B}">
  <sheetPr codeName="Sheet5"/>
  <dimension ref="B2:H3"/>
  <sheetViews>
    <sheetView zoomScale="160" zoomScaleNormal="160" workbookViewId="0">
      <selection activeCell="G9" sqref="G9"/>
    </sheetView>
  </sheetViews>
  <sheetFormatPr defaultRowHeight="15" x14ac:dyDescent="0.25"/>
  <cols>
    <col min="3" max="3" width="18" customWidth="1"/>
    <col min="4" max="4" width="6.5703125" bestFit="1" customWidth="1"/>
    <col min="5" max="5" width="14.5703125" bestFit="1" customWidth="1"/>
    <col min="6" max="6" width="7.5703125" bestFit="1" customWidth="1"/>
    <col min="7" max="7" width="11" customWidth="1"/>
    <col min="8" max="8" width="13.140625" customWidth="1"/>
  </cols>
  <sheetData>
    <row r="2" spans="2:8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31</v>
      </c>
    </row>
    <row r="3" spans="2:8" x14ac:dyDescent="0.25">
      <c r="B3">
        <v>1000</v>
      </c>
      <c r="C3" t="s">
        <v>23</v>
      </c>
      <c r="D3">
        <v>23</v>
      </c>
      <c r="E3" s="1">
        <v>5000</v>
      </c>
      <c r="F3" t="s">
        <v>25</v>
      </c>
      <c r="G3" s="9" t="s">
        <v>24</v>
      </c>
    </row>
  </sheetData>
  <dataValidations count="5">
    <dataValidation type="whole" allowBlank="1" showInputMessage="1" showErrorMessage="1" errorTitle="Age Error" error="Invalid Employee Age!" prompt="Valid age as Employee in Malaysia is between 16 to 60 (Inclusive)" sqref="D3" xr:uid="{13172EDF-49DA-4DBA-BBB7-5FFDF9B2F881}">
      <formula1>16</formula1>
      <formula2>60</formula2>
    </dataValidation>
    <dataValidation type="decimal" operator="greaterThanOrEqual" allowBlank="1" showInputMessage="1" showErrorMessage="1" errorTitle="Basic Salary Error" error="Invalid Basic Salary!" prompt="Minimum Salary in Malaysia is $1200" sqref="E3" xr:uid="{B243BA5C-2E0E-436C-ACFA-94312F017EE6}">
      <formula1>1200</formula1>
    </dataValidation>
    <dataValidation type="list" allowBlank="1" showInputMessage="1" showErrorMessage="1" errorTitle="Gender Code Error" error="Invalid Gender Code!" prompt="M-Male_x000a_F-Female_x000a_O-Others" sqref="F3" xr:uid="{C4B0D7EF-4750-40E8-9F73-C0954E3E7625}">
      <formula1>"M,F,O"</formula1>
    </dataValidation>
    <dataValidation type="list" allowBlank="1" showInputMessage="1" showErrorMessage="1" sqref="G3" xr:uid="{22B38F7B-FA22-40D4-B526-74BBA678B37D}">
      <formula1>INDIRECT("TblDepartment[DID]")</formula1>
    </dataValidation>
    <dataValidation type="list" allowBlank="1" showInputMessage="1" showErrorMessage="1" sqref="H3" xr:uid="{74DDC093-9A72-4EDE-8B25-72F8A9A82D57}">
      <formula1>INDIRECT("TblRace[Race Name]")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3107-8F42-4F31-9A12-395117B9329D}">
  <sheetPr codeName="Sheet6"/>
  <dimension ref="B2:G7"/>
  <sheetViews>
    <sheetView tabSelected="1" zoomScale="160" zoomScaleNormal="160" workbookViewId="0">
      <selection activeCell="H12" sqref="H12"/>
    </sheetView>
  </sheetViews>
  <sheetFormatPr defaultRowHeight="15" x14ac:dyDescent="0.25"/>
  <cols>
    <col min="2" max="2" width="4.140625" bestFit="1" customWidth="1"/>
    <col min="3" max="3" width="22.5703125" bestFit="1" customWidth="1"/>
    <col min="7" max="7" width="11.28515625" customWidth="1"/>
  </cols>
  <sheetData>
    <row r="2" spans="2:7" x14ac:dyDescent="0.25">
      <c r="B2" t="s">
        <v>30</v>
      </c>
      <c r="C2" t="s">
        <v>18</v>
      </c>
      <c r="G2" t="s">
        <v>32</v>
      </c>
    </row>
    <row r="3" spans="2:7" x14ac:dyDescent="0.25">
      <c r="B3" t="s">
        <v>24</v>
      </c>
      <c r="C3" t="s">
        <v>36</v>
      </c>
      <c r="G3" t="s">
        <v>33</v>
      </c>
    </row>
    <row r="4" spans="2:7" x14ac:dyDescent="0.25">
      <c r="B4" t="s">
        <v>26</v>
      </c>
      <c r="C4" t="s">
        <v>37</v>
      </c>
      <c r="G4" t="s">
        <v>34</v>
      </c>
    </row>
    <row r="5" spans="2:7" x14ac:dyDescent="0.25">
      <c r="B5" t="s">
        <v>27</v>
      </c>
      <c r="C5" t="s">
        <v>38</v>
      </c>
      <c r="G5" t="s">
        <v>35</v>
      </c>
    </row>
    <row r="6" spans="2:7" x14ac:dyDescent="0.25">
      <c r="B6" t="s">
        <v>28</v>
      </c>
      <c r="C6" t="s">
        <v>39</v>
      </c>
    </row>
    <row r="7" spans="2:7" x14ac:dyDescent="0.25">
      <c r="B7" t="s">
        <v>29</v>
      </c>
      <c r="C7" t="s">
        <v>40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Exchange Rate</vt:lpstr>
      <vt:lpstr>Housing Loan (ORG)</vt:lpstr>
      <vt:lpstr>Housing Loan</vt:lpstr>
      <vt:lpstr>Payroll</vt:lpstr>
      <vt:lpstr>Employee</vt:lpstr>
      <vt:lpstr>Lists</vt:lpstr>
      <vt:lpstr>'Housing Loan'!AnnualRate</vt:lpstr>
      <vt:lpstr>Payroll!BasicSalary</vt:lpstr>
      <vt:lpstr>'Housing Loan'!DownPayment</vt:lpstr>
      <vt:lpstr>'Housing Loan'!DurationInYears</vt:lpstr>
      <vt:lpstr>'Housing Loan'!FinancialCost</vt:lpstr>
      <vt:lpstr>'Housing Loan'!HousePrice</vt:lpstr>
      <vt:lpstr>'Housing Loan'!LoanAmount</vt:lpstr>
      <vt:lpstr>'Housing Loan'!LoanPercentage</vt:lpstr>
      <vt:lpstr>'Housing Loan'!MinNetIncome</vt:lpstr>
      <vt:lpstr>'Housing Loan'!MonthlyInstallment</vt:lpstr>
      <vt:lpstr>'Housing Loan'!TotalPayment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2021-07-26T01:11:47Z</dcterms:created>
  <dcterms:modified xsi:type="dcterms:W3CDTF">2021-07-26T04:40:03Z</dcterms:modified>
</cp:coreProperties>
</file>